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showSheetTabs="0" xWindow="240" yWindow="270" windowWidth="12120" windowHeight="8055"/>
  </bookViews>
  <sheets>
    <sheet name="Professional Standards Data" sheetId="1" r:id="rId1"/>
  </sheets>
  <externalReferences>
    <externalReference r:id="rId2"/>
  </externalReferences>
  <definedNames>
    <definedName name="eleMents">'Professional Standards Data'!$K$5:$K$9</definedName>
    <definedName name="IsAnnual">'[1]Admin - Custom Lists'!$B$14</definedName>
    <definedName name="IsEventDriven">'[1]Admin - Custom Lists'!$B$16</definedName>
    <definedName name="IsMonthly">'[1]Admin - Custom Lists'!$B$15</definedName>
    <definedName name="riaData">'Professional Standards Data'!$C$13:$D$15</definedName>
    <definedName name="Rule3Fail">'[1]Admin-Rules'!$E$3</definedName>
    <definedName name="Rule3Help">'[1]Rule Help'!$E$5</definedName>
    <definedName name="SpreadsheetValid">'[1]Admin-Control'!$B$3</definedName>
    <definedName name="submitterData">'Professional Standards Data'!$C$4:$D$11</definedName>
    <definedName name="Testcell">'Professional Standards Data'!$A$1</definedName>
    <definedName name="YNopt">'Professional Standards Data'!$K$1:$K$2</definedName>
  </definedNames>
  <calcPr calcId="145621"/>
  <customWorkbookViews>
    <customWorkbookView name="APView" guid="{B7D1DB0F-FDE9-4035-AEA2-E634DEC9DEE4}" includePrintSettings="0" includeHiddenRowCol="0" maximized="1" showSheetTabs="0" windowWidth="1020" windowHeight="713" activeSheetId="5" showFormulaBar="0" showStatusbar="0" showComments="commIndAndComment"/>
  </customWorkbookViews>
</workbook>
</file>

<file path=xl/calcChain.xml><?xml version="1.0" encoding="utf-8"?>
<calcChain xmlns="http://schemas.openxmlformats.org/spreadsheetml/2006/main">
  <c r="E20" i="1" l="1"/>
  <c r="K11" i="1" l="1"/>
  <c r="K12" i="1" l="1"/>
  <c r="C20" i="1" l="1"/>
  <c r="H20" i="1" s="1"/>
  <c r="C19" i="1"/>
  <c r="H19" i="1" s="1"/>
  <c r="C18" i="1"/>
  <c r="H18" i="1" s="1"/>
  <c r="F5" i="1" l="1"/>
  <c r="E18" i="1"/>
  <c r="E19" i="1" l="1"/>
  <c r="E15" i="1" l="1"/>
  <c r="E14" i="1"/>
  <c r="E13" i="1"/>
  <c r="E4" i="1"/>
  <c r="E8" i="1" l="1"/>
  <c r="E5" i="1"/>
  <c r="E6" i="1" l="1"/>
  <c r="E7" i="1"/>
  <c r="E9" i="1"/>
  <c r="E10" i="1"/>
  <c r="E11" i="1"/>
</calcChain>
</file>

<file path=xl/sharedStrings.xml><?xml version="1.0" encoding="utf-8"?>
<sst xmlns="http://schemas.openxmlformats.org/spreadsheetml/2006/main" count="36" uniqueCount="36">
  <si>
    <t>Firm Name</t>
  </si>
  <si>
    <t>Firm FRN</t>
  </si>
  <si>
    <t>Submitter Forename</t>
  </si>
  <si>
    <t>Submitter Surname</t>
  </si>
  <si>
    <t>Submitter IRN</t>
  </si>
  <si>
    <t>Submitter Position</t>
  </si>
  <si>
    <t>Submitter Email</t>
  </si>
  <si>
    <t>Validation</t>
  </si>
  <si>
    <t>RIA Forename</t>
  </si>
  <si>
    <t>RIA Surname</t>
  </si>
  <si>
    <t>RIA IRN</t>
  </si>
  <si>
    <t>Telephone Number</t>
  </si>
  <si>
    <t>Form must be submitted to the following email address after indicator above is green</t>
  </si>
  <si>
    <t>Complaint Number</t>
  </si>
  <si>
    <t>FormG</t>
  </si>
  <si>
    <t>Y</t>
  </si>
  <si>
    <t>B</t>
  </si>
  <si>
    <t>Advising, selling and arranging</t>
  </si>
  <si>
    <t>Terms and disputed sums/charges</t>
  </si>
  <si>
    <t>General admin/customer service</t>
  </si>
  <si>
    <t>Arrears related</t>
  </si>
  <si>
    <t>Other</t>
  </si>
  <si>
    <t>A</t>
  </si>
  <si>
    <t>C</t>
  </si>
  <si>
    <t>D</t>
  </si>
  <si>
    <t>E</t>
  </si>
  <si>
    <t>Subject of Complaint</t>
  </si>
  <si>
    <t>Subject Code</t>
  </si>
  <si>
    <t>Redress paid exceeds £50,000</t>
  </si>
  <si>
    <t>Date Upheld</t>
  </si>
  <si>
    <t>For further information please visit:</t>
  </si>
  <si>
    <t>RDR website</t>
  </si>
  <si>
    <t>Form G: Retail Investment Adviser Complaints Notifications Form</t>
  </si>
  <si>
    <t>Please note, pasting into the form may cause validation errors and you may have to resubmit your data</t>
  </si>
  <si>
    <t>Version 1.0</t>
  </si>
  <si>
    <t>RDRFormG@fca.org.uk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</si>
</sst>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10"/>
      <name val="Arial"/>
      <family val="2"/>
    </font>
    <font>
      <sz val="9"/>
      <color indexed="23"/>
      <name val="Arial"/>
      <family val="2"/>
    </font>
    <font>
      <sz val="11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i/>
      <sz val="9"/>
      <color rgb="FFFF0000"/>
      <name val="Arial"/>
      <family val="2"/>
    </font>
    <font>
      <b/>
      <sz val="10"/>
      <color theme="0"/>
      <name val="Arial"/>
      <family val="2"/>
    </font>
    <font>
      <sz val="18"/>
      <color indexed="9"/>
      <name val="Arial"/>
      <family val="2"/>
    </font>
    <font>
      <i/>
      <sz val="8"/>
      <color rgb="FFFF0000"/>
      <name val="Arial"/>
      <family val="2"/>
    </font>
    <font>
      <i/>
      <sz val="9"/>
      <color theme="0" tint="-0.499984740745262"/>
      <name val="Arial"/>
      <family val="2"/>
    </font>
    <font>
      <u/>
      <sz val="10"/>
      <name val="Arial"/>
      <family val="2"/>
    </font>
    <font>
      <sz val="11"/>
      <color rgb="FFFF0000"/>
      <name val="Calibri"/>
      <family val="2"/>
    </font>
    <font>
      <sz val="10"/>
      <color theme="0"/>
      <name val="Arial"/>
      <family val="2"/>
    </font>
    <font>
      <u/>
      <sz val="10"/>
      <color theme="0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0">
    <xf numFmtId="0" fontId="0" fillId="0" borderId="0" xfId="0"/>
    <xf numFmtId="0" fontId="0" fillId="2" borderId="0" xfId="0" applyFill="1" applyAlignment="1" applyProtection="1">
      <alignment wrapText="1"/>
    </xf>
    <xf numFmtId="14" fontId="0" fillId="0" borderId="1" xfId="0" applyNumberFormat="1" applyBorder="1" applyAlignment="1" applyProtection="1">
      <alignment wrapText="1"/>
      <protection locked="0"/>
    </xf>
    <xf numFmtId="0" fontId="9" fillId="4" borderId="2" xfId="0" applyFont="1" applyFill="1" applyBorder="1" applyAlignment="1" applyProtection="1">
      <alignment horizontal="center" wrapText="1"/>
    </xf>
    <xf numFmtId="0" fontId="2" fillId="0" borderId="0" xfId="2" applyFont="1" applyAlignment="1" applyProtection="1">
      <alignment horizontal="right"/>
    </xf>
    <xf numFmtId="0" fontId="10" fillId="2" borderId="0" xfId="0" applyFont="1" applyFill="1" applyAlignment="1" applyProtection="1">
      <alignment vertical="center"/>
    </xf>
    <xf numFmtId="0" fontId="9" fillId="4" borderId="3" xfId="0" applyFont="1" applyFill="1" applyBorder="1" applyAlignment="1" applyProtection="1">
      <alignment horizontal="right" wrapText="1"/>
    </xf>
    <xf numFmtId="0" fontId="0" fillId="0" borderId="0" xfId="0" applyProtection="1"/>
    <xf numFmtId="0" fontId="0" fillId="2" borderId="0" xfId="0" applyFill="1" applyProtection="1"/>
    <xf numFmtId="0" fontId="8" fillId="0" borderId="0" xfId="0" applyFont="1" applyProtection="1"/>
    <xf numFmtId="0" fontId="12" fillId="0" borderId="0" xfId="0" applyFont="1" applyProtection="1"/>
    <xf numFmtId="0" fontId="0" fillId="0" borderId="0" xfId="0" applyAlignment="1" applyProtection="1">
      <alignment horizontal="right"/>
    </xf>
    <xf numFmtId="0" fontId="7" fillId="0" borderId="1" xfId="0" applyFont="1" applyFill="1" applyBorder="1" applyAlignment="1" applyProtection="1">
      <alignment horizontal="center" wrapText="1"/>
    </xf>
    <xf numFmtId="0" fontId="11" fillId="0" borderId="0" xfId="0" applyFont="1" applyProtection="1"/>
    <xf numFmtId="49" fontId="1" fillId="0" borderId="1" xfId="0" applyNumberFormat="1" applyFont="1" applyBorder="1" applyAlignment="1" applyProtection="1">
      <alignment wrapText="1"/>
      <protection locked="0"/>
    </xf>
    <xf numFmtId="0" fontId="9" fillId="4" borderId="3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1" fillId="0" borderId="0" xfId="0" applyFont="1" applyProtection="1"/>
    <xf numFmtId="0" fontId="1" fillId="0" borderId="1" xfId="0" applyFont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wrapText="1"/>
      <protection locked="0"/>
    </xf>
    <xf numFmtId="0" fontId="4" fillId="0" borderId="4" xfId="1" applyBorder="1" applyAlignment="1" applyProtection="1">
      <protection locked="0"/>
    </xf>
    <xf numFmtId="49" fontId="1" fillId="0" borderId="4" xfId="0" applyNumberFormat="1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49" fontId="1" fillId="0" borderId="0" xfId="0" applyNumberFormat="1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left" wrapText="1"/>
    </xf>
    <xf numFmtId="14" fontId="1" fillId="0" borderId="0" xfId="0" applyNumberFormat="1" applyFont="1" applyProtection="1"/>
    <xf numFmtId="49" fontId="13" fillId="0" borderId="0" xfId="1" applyNumberFormat="1" applyFont="1" applyAlignment="1" applyProtection="1">
      <alignment horizontal="center" vertical="top"/>
    </xf>
    <xf numFmtId="0" fontId="1" fillId="6" borderId="1" xfId="0" applyNumberFormat="1" applyFont="1" applyFill="1" applyBorder="1" applyAlignment="1" applyProtection="1">
      <alignment horizontal="center" wrapText="1"/>
    </xf>
    <xf numFmtId="0" fontId="14" fillId="0" borderId="0" xfId="0" applyFont="1" applyAlignment="1">
      <alignment vertical="center"/>
    </xf>
    <xf numFmtId="0" fontId="15" fillId="0" borderId="0" xfId="0" applyFont="1" applyProtection="1"/>
    <xf numFmtId="49" fontId="16" fillId="0" borderId="0" xfId="1" applyNumberFormat="1" applyFont="1" applyAlignment="1" applyProtection="1">
      <alignment horizontal="center" vertical="top"/>
    </xf>
    <xf numFmtId="0" fontId="15" fillId="0" borderId="0" xfId="0" applyFont="1" applyAlignment="1" applyProtection="1">
      <alignment horizontal="center" vertical="top"/>
    </xf>
    <xf numFmtId="0" fontId="15" fillId="0" borderId="0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</xf>
    <xf numFmtId="49" fontId="6" fillId="0" borderId="0" xfId="2" applyNumberFormat="1" applyFont="1" applyAlignment="1" applyProtection="1">
      <alignment horizontal="center" vertical="top" wrapText="1"/>
    </xf>
    <xf numFmtId="49" fontId="4" fillId="0" borderId="0" xfId="1" applyNumberFormat="1" applyAlignment="1" applyProtection="1">
      <alignment horizontal="center" vertical="top"/>
      <protection locked="0"/>
    </xf>
    <xf numFmtId="49" fontId="6" fillId="0" borderId="0" xfId="2" applyNumberFormat="1" applyFont="1" applyAlignment="1" applyProtection="1">
      <alignment horizontal="center" vertical="top"/>
    </xf>
  </cellXfs>
  <cellStyles count="3">
    <cellStyle name="Hyperlink" xfId="1" builtinId="8"/>
    <cellStyle name="Normal" xfId="0" builtinId="0"/>
    <cellStyle name="Normal_050617 Revised CA" xfId="2"/>
  </cellStyles>
  <dxfs count="6">
    <dxf>
      <font>
        <color theme="0" tint="-0.24994659260841701"/>
      </font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00B050"/>
      </font>
      <fill>
        <patternFill>
          <bgColor rgb="FF00B05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5</xdr:col>
      <xdr:colOff>180975</xdr:colOff>
      <xdr:row>1</xdr:row>
      <xdr:rowOff>0</xdr:rowOff>
    </xdr:to>
    <xdr:pic>
      <xdr:nvPicPr>
        <xdr:cNvPr id="2" name="Picture 1" descr="fsa-tools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5"/>
          <a:ext cx="5248275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shahed\AppData\Local\Temp\wzc5be\RDR_new%20templates\Users\asnow\AppData\Local\Microsoft\Windows\Temporary%20Internet%20Files\Content.Outlook\ADRBZB8Q\PS%20Data%20Mock%20u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ose Links Main Details"/>
      <sheetName val="List Group Firms"/>
      <sheetName val="Close Links - new body corps"/>
      <sheetName val="Close Links - ceased body corp"/>
      <sheetName val="Close Links - new individuals"/>
      <sheetName val="Close Links - ceased individs "/>
      <sheetName val="Close Links - declaration"/>
      <sheetName val="Close Links Notes"/>
      <sheetName val="Admin-Rules"/>
      <sheetName val="Rule Help"/>
      <sheetName val="Admin - Custom Lists"/>
      <sheetName val="Admin-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E3" t="b">
            <v>1</v>
          </cell>
        </row>
      </sheetData>
      <sheetData sheetId="9">
        <row r="5">
          <cell r="E5" t="str">
            <v>Mandatory field</v>
          </cell>
        </row>
      </sheetData>
      <sheetData sheetId="10">
        <row r="2">
          <cell r="C2" t="str">
            <v>An individual firm</v>
          </cell>
        </row>
        <row r="14">
          <cell r="B14" t="str">
            <v>False</v>
          </cell>
        </row>
        <row r="15">
          <cell r="B15" t="str">
            <v>False</v>
          </cell>
        </row>
        <row r="16">
          <cell r="B16" t="str">
            <v>False</v>
          </cell>
        </row>
      </sheetData>
      <sheetData sheetId="11">
        <row r="3">
          <cell r="B3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fca.org.uk/firms/being-regulated/retail-investments/ongoing-complaints-notification/faqs" TargetMode="External"/><Relationship Id="rId1" Type="http://schemas.openxmlformats.org/officeDocument/2006/relationships/hyperlink" Target="mailto:RDRFormG@fca.org.uk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N39"/>
  <sheetViews>
    <sheetView showGridLines="0" tabSelected="1" showRuler="0" zoomScaleNormal="100" workbookViewId="0">
      <selection activeCell="D4" sqref="D4"/>
    </sheetView>
  </sheetViews>
  <sheetFormatPr defaultRowHeight="12.75" x14ac:dyDescent="0.2"/>
  <cols>
    <col min="1" max="1" width="4.7109375" style="7" customWidth="1"/>
    <col min="2" max="2" width="2.28515625" style="7" customWidth="1"/>
    <col min="3" max="3" width="21" style="7" customWidth="1"/>
    <col min="4" max="4" width="37.5703125" style="7" customWidth="1"/>
    <col min="5" max="5" width="10.42578125" style="7" customWidth="1"/>
    <col min="6" max="6" width="14.7109375" style="7" customWidth="1"/>
    <col min="7" max="7" width="15.85546875" style="7" customWidth="1"/>
    <col min="8" max="8" width="3.140625" style="7" customWidth="1"/>
    <col min="9" max="9" width="2.42578125" style="7" customWidth="1"/>
    <col min="10" max="10" width="16.42578125" style="17" customWidth="1"/>
    <col min="11" max="14" width="9.140625" style="17"/>
    <col min="15" max="16384" width="9.140625" style="7"/>
  </cols>
  <sheetData>
    <row r="1" spans="1:13" ht="46.5" customHeight="1" x14ac:dyDescent="0.2">
      <c r="A1" s="17" t="s">
        <v>14</v>
      </c>
      <c r="K1" s="32" t="s">
        <v>15</v>
      </c>
      <c r="L1" s="30"/>
    </row>
    <row r="2" spans="1:13" ht="23.25" x14ac:dyDescent="0.2">
      <c r="A2" s="8"/>
      <c r="B2" s="5" t="s">
        <v>32</v>
      </c>
      <c r="C2" s="1"/>
      <c r="D2" s="8"/>
      <c r="E2" s="8"/>
      <c r="F2" s="8"/>
      <c r="G2" s="8"/>
      <c r="H2" s="8"/>
      <c r="I2" s="8"/>
      <c r="J2" s="26"/>
      <c r="K2" s="30"/>
      <c r="L2" s="30"/>
    </row>
    <row r="3" spans="1:13" ht="20.25" customHeight="1" x14ac:dyDescent="0.2">
      <c r="A3" s="8"/>
      <c r="C3" s="34" t="s">
        <v>33</v>
      </c>
      <c r="I3" s="4" t="s">
        <v>34</v>
      </c>
      <c r="K3" s="32"/>
      <c r="L3" s="30"/>
    </row>
    <row r="4" spans="1:13" x14ac:dyDescent="0.2">
      <c r="A4" s="8"/>
      <c r="C4" s="6" t="s">
        <v>0</v>
      </c>
      <c r="D4" s="20"/>
      <c r="E4" s="9" t="str">
        <f>IF(D4="","Mandatory","")</f>
        <v>Mandatory</v>
      </c>
      <c r="F4" s="35" t="s">
        <v>7</v>
      </c>
      <c r="G4" s="35"/>
      <c r="H4" s="35"/>
      <c r="I4" s="35"/>
      <c r="K4" s="32"/>
      <c r="L4" s="30"/>
    </row>
    <row r="5" spans="1:13" ht="12.75" customHeight="1" x14ac:dyDescent="0.2">
      <c r="A5" s="8"/>
      <c r="C5" s="6" t="s">
        <v>1</v>
      </c>
      <c r="D5" s="23"/>
      <c r="E5" s="9" t="str">
        <f>IF(D5="","Mandatory","")</f>
        <v>Mandatory</v>
      </c>
      <c r="F5" s="36" t="str">
        <f>IF(OR(D4="",D5="",D6="",D7="",D9="",D10="",D11="",D13="",D14="",D15="",(COUNTIF(H18:H20,"X")&gt;0),(COUNTIF(H18:H20,"o")=0),AND(COUNTIF(F18:F20,"Y")=0,(COUNTIF(H18:H20,"o")&lt;3))),"INVALID - not ready to submit","VALID - Ready to submit                  (Any pasted text will not be validated)")</f>
        <v>INVALID - not ready to submit</v>
      </c>
      <c r="G5" s="36"/>
      <c r="H5" s="36"/>
      <c r="I5" s="36"/>
      <c r="K5" s="33" t="s">
        <v>17</v>
      </c>
      <c r="L5" s="30" t="s">
        <v>22</v>
      </c>
    </row>
    <row r="6" spans="1:13" x14ac:dyDescent="0.2">
      <c r="A6" s="8"/>
      <c r="C6" s="6" t="s">
        <v>2</v>
      </c>
      <c r="D6" s="20"/>
      <c r="E6" s="9" t="str">
        <f>IF(D6="","Mandatory","")</f>
        <v>Mandatory</v>
      </c>
      <c r="F6" s="36"/>
      <c r="G6" s="36"/>
      <c r="H6" s="36"/>
      <c r="I6" s="36"/>
      <c r="K6" s="33" t="s">
        <v>18</v>
      </c>
      <c r="L6" s="30" t="s">
        <v>16</v>
      </c>
    </row>
    <row r="7" spans="1:13" ht="12.75" customHeight="1" x14ac:dyDescent="0.2">
      <c r="A7" s="8"/>
      <c r="C7" s="6" t="s">
        <v>3</v>
      </c>
      <c r="D7" s="20"/>
      <c r="E7" s="9" t="str">
        <f>IF(D7="","Mandatory","")</f>
        <v>Mandatory</v>
      </c>
      <c r="F7" s="37" t="s">
        <v>12</v>
      </c>
      <c r="G7" s="37"/>
      <c r="H7" s="37"/>
      <c r="I7" s="37"/>
      <c r="K7" s="33" t="s">
        <v>19</v>
      </c>
      <c r="L7" s="30" t="s">
        <v>23</v>
      </c>
    </row>
    <row r="8" spans="1:13" x14ac:dyDescent="0.2">
      <c r="A8" s="8"/>
      <c r="C8" s="6" t="s">
        <v>4</v>
      </c>
      <c r="D8" s="20"/>
      <c r="E8" s="10" t="str">
        <f>IF(D8="","Optional","")</f>
        <v>Optional</v>
      </c>
      <c r="F8" s="37"/>
      <c r="G8" s="37"/>
      <c r="H8" s="37"/>
      <c r="I8" s="37"/>
      <c r="K8" s="33" t="s">
        <v>20</v>
      </c>
      <c r="L8" s="30" t="s">
        <v>24</v>
      </c>
    </row>
    <row r="9" spans="1:13" x14ac:dyDescent="0.2">
      <c r="A9" s="8"/>
      <c r="C9" s="6" t="s">
        <v>5</v>
      </c>
      <c r="D9" s="20"/>
      <c r="E9" s="9" t="str">
        <f>IF(D9="","Mandatory","")</f>
        <v>Mandatory</v>
      </c>
      <c r="F9" s="38" t="s">
        <v>35</v>
      </c>
      <c r="G9" s="38"/>
      <c r="H9" s="38"/>
      <c r="I9" s="38"/>
      <c r="K9" s="33" t="s">
        <v>21</v>
      </c>
      <c r="L9" s="30" t="s">
        <v>25</v>
      </c>
    </row>
    <row r="10" spans="1:13" x14ac:dyDescent="0.2">
      <c r="A10" s="8"/>
      <c r="C10" s="6" t="s">
        <v>6</v>
      </c>
      <c r="D10" s="21"/>
      <c r="E10" s="9" t="str">
        <f>IF(D10="","Mandatory","")</f>
        <v>Mandatory</v>
      </c>
      <c r="F10" s="16"/>
      <c r="K10" s="30"/>
      <c r="L10" s="30"/>
    </row>
    <row r="11" spans="1:13" x14ac:dyDescent="0.2">
      <c r="A11" s="8"/>
      <c r="C11" s="6" t="s">
        <v>11</v>
      </c>
      <c r="D11" s="22"/>
      <c r="E11" s="9" t="str">
        <f>IF(D11="","Mandatory","")</f>
        <v>Mandatory</v>
      </c>
      <c r="F11" s="39" t="s">
        <v>30</v>
      </c>
      <c r="G11" s="39"/>
      <c r="H11" s="39"/>
      <c r="I11" s="39"/>
      <c r="K11" s="30" t="e">
        <f>AND(LEN(D8)=8,OR(AND(CODE(LEFT(D8,1))&gt;=65,CODE(LEFT(D8,1))&lt;=90),AND(CODE(LEFT(D8,1))&gt;=97,CODE(LEFT(D8,1))&lt;=122)),OR(AND(CODE(MID(D8,2,1))&gt;=65,CODE(MID(D8,2,1))&lt;=90),AND(CODE(MID(D8,2,1))&gt;=97,CODE(MID(D8,2,1))&lt;=122)),OR(AND(CODE(MID(D8,3,1))&gt;=65,CODE(MID(D8,3,1))&lt;=90),AND(CODE(MID(D8,3,1))&gt;=97,CODE(MID(D8,3,1))&lt;=122)),ISNUMBER(VALUE(MID(D8,4,1))),ISNUMBER(VALUE(RIGHT(D8,5))))</f>
        <v>#VALUE!</v>
      </c>
      <c r="L11" s="30"/>
    </row>
    <row r="12" spans="1:13" x14ac:dyDescent="0.2">
      <c r="A12" s="8"/>
      <c r="C12" s="25"/>
      <c r="D12" s="24"/>
      <c r="E12" s="24"/>
      <c r="F12" s="38" t="s">
        <v>31</v>
      </c>
      <c r="G12" s="38"/>
      <c r="H12" s="38"/>
      <c r="I12" s="38"/>
      <c r="J12" s="27"/>
      <c r="K12" s="30" t="e">
        <f>AND(LEN(D15)=8,OR(AND(CODE(LEFT(D15,1))&gt;=65,CODE(LEFT(D15,1))&lt;=90),AND(CODE(LEFT(D15,1))&gt;=97,CODE(LEFT(D15,1))&lt;=122)),OR(AND(CODE(MID(D15,2,1))&gt;=65,CODE(MID(D15,2,1))&lt;=90),AND(CODE(MID(D15,2,1))&gt;=97,CODE(MID(D15,2,1))&lt;=122)),OR(AND(CODE(MID(D15,3,1))&gt;=65,CODE(MID(D15,3,1))&lt;=90),AND(CODE(MID(D15,3,1))&gt;=97,CODE(MID(D15,3,1))&lt;=122)),ISNUMBER(VALUE(MID(D15,4,1))),ISNUMBER(VALUE(RIGHT(D15,5))))</f>
        <v>#VALUE!</v>
      </c>
      <c r="L12" s="31"/>
      <c r="M12" s="27"/>
    </row>
    <row r="13" spans="1:13" ht="15" x14ac:dyDescent="0.2">
      <c r="A13" s="8"/>
      <c r="C13" s="6" t="s">
        <v>8</v>
      </c>
      <c r="D13" s="20"/>
      <c r="E13" s="9" t="str">
        <f>IF(D13="","Mandatory","")</f>
        <v>Mandatory</v>
      </c>
      <c r="J13" s="29"/>
      <c r="K13" s="27"/>
      <c r="L13" s="31"/>
      <c r="M13" s="27"/>
    </row>
    <row r="14" spans="1:13" ht="15" x14ac:dyDescent="0.2">
      <c r="A14" s="8"/>
      <c r="C14" s="6" t="s">
        <v>9</v>
      </c>
      <c r="D14" s="20"/>
      <c r="E14" s="9" t="str">
        <f>IF(D14="","Mandatory","")</f>
        <v>Mandatory</v>
      </c>
      <c r="J14" s="29"/>
      <c r="K14" s="27"/>
      <c r="L14" s="27"/>
      <c r="M14" s="27"/>
    </row>
    <row r="15" spans="1:13" ht="15" x14ac:dyDescent="0.2">
      <c r="A15" s="8"/>
      <c r="C15" s="6" t="s">
        <v>10</v>
      </c>
      <c r="D15" s="20"/>
      <c r="E15" s="9" t="str">
        <f>IF(D15="","Mandatory","")</f>
        <v>Mandatory</v>
      </c>
      <c r="J15" s="29"/>
      <c r="L15" s="27"/>
      <c r="M15" s="27"/>
    </row>
    <row r="16" spans="1:13" ht="15" x14ac:dyDescent="0.2">
      <c r="A16" s="8"/>
      <c r="C16" s="11"/>
      <c r="J16" s="29"/>
    </row>
    <row r="17" spans="1:9" ht="38.25" x14ac:dyDescent="0.2">
      <c r="A17" s="8"/>
      <c r="C17" s="15" t="s">
        <v>13</v>
      </c>
      <c r="D17" s="15" t="s">
        <v>26</v>
      </c>
      <c r="E17" s="15" t="s">
        <v>27</v>
      </c>
      <c r="F17" s="15" t="s">
        <v>28</v>
      </c>
      <c r="G17" s="15" t="s">
        <v>29</v>
      </c>
      <c r="H17" s="3"/>
    </row>
    <row r="18" spans="1:9" x14ac:dyDescent="0.2">
      <c r="A18" s="8"/>
      <c r="C18" s="28" t="str">
        <f>IF(D18="","",1)</f>
        <v/>
      </c>
      <c r="D18" s="14"/>
      <c r="E18" s="19" t="str">
        <f>IF(D18="","",VLOOKUP(D18,$K$5:$L$9,2,0))</f>
        <v/>
      </c>
      <c r="F18" s="18"/>
      <c r="G18" s="2"/>
      <c r="H18" s="12" t="str">
        <f>IF(AND(C18="",D18="",G18=""),"",IF(OR(C18="",D18="",G18=""),"X","o"))</f>
        <v/>
      </c>
      <c r="I18" s="13"/>
    </row>
    <row r="19" spans="1:9" x14ac:dyDescent="0.2">
      <c r="A19" s="8"/>
      <c r="C19" s="28" t="str">
        <f>IF(D19="","",2)</f>
        <v/>
      </c>
      <c r="D19" s="14"/>
      <c r="E19" s="19" t="str">
        <f t="shared" ref="E19" si="0">IF(D19="","",VLOOKUP(D19,$K$5:$L$9,2,0))</f>
        <v/>
      </c>
      <c r="F19" s="18"/>
      <c r="G19" s="2"/>
      <c r="H19" s="12" t="str">
        <f t="shared" ref="H19:H20" si="1">IF(AND(C19="",D19="",G19=""),"",IF(OR(C19="",D19="",G19=""),"X","o"))</f>
        <v/>
      </c>
      <c r="I19" s="13"/>
    </row>
    <row r="20" spans="1:9" x14ac:dyDescent="0.2">
      <c r="A20" s="8"/>
      <c r="C20" s="28" t="str">
        <f>IF(D20="","",3)</f>
        <v/>
      </c>
      <c r="D20" s="14"/>
      <c r="E20" s="19" t="str">
        <f>IF(D20="","",VLOOKUP(D20,$K$5:$L$9,2,0))</f>
        <v/>
      </c>
      <c r="F20" s="18"/>
      <c r="G20" s="2"/>
      <c r="H20" s="12" t="str">
        <f t="shared" si="1"/>
        <v/>
      </c>
      <c r="I20" s="13"/>
    </row>
    <row r="21" spans="1:9" x14ac:dyDescent="0.2">
      <c r="A21" s="8"/>
    </row>
    <row r="22" spans="1:9" x14ac:dyDescent="0.2">
      <c r="A22" s="8"/>
      <c r="B22" s="8"/>
      <c r="C22" s="8"/>
      <c r="D22" s="8"/>
      <c r="E22" s="8"/>
      <c r="F22" s="8"/>
      <c r="G22" s="8"/>
      <c r="H22" s="8"/>
      <c r="I22" s="8"/>
    </row>
    <row r="24" spans="1:9" x14ac:dyDescent="0.2">
      <c r="F24" s="17"/>
    </row>
    <row r="26" spans="1:9" x14ac:dyDescent="0.2">
      <c r="B26" s="17"/>
    </row>
    <row r="27" spans="1:9" x14ac:dyDescent="0.2">
      <c r="F27" s="17"/>
    </row>
    <row r="39" spans="7:7" x14ac:dyDescent="0.2">
      <c r="G39" s="17"/>
    </row>
  </sheetData>
  <sheetProtection password="84B5" sheet="1" objects="1" scenarios="1" selectLockedCells="1"/>
  <dataConsolidate/>
  <customSheetViews>
    <customSheetView guid="{B7D1DB0F-FDE9-4035-AEA2-E634DEC9DEE4}" showGridLines="0" showRowCol="0" showRuler="0">
      <selection activeCell="A8" sqref="A8:B9"/>
    </customSheetView>
  </customSheetViews>
  <mergeCells count="6">
    <mergeCell ref="F4:I4"/>
    <mergeCell ref="F5:I6"/>
    <mergeCell ref="F7:I8"/>
    <mergeCell ref="F12:I12"/>
    <mergeCell ref="F11:I11"/>
    <mergeCell ref="F9:I9"/>
  </mergeCells>
  <phoneticPr fontId="6" type="noConversion"/>
  <conditionalFormatting sqref="F5">
    <cfRule type="cellIs" dxfId="5" priority="6" stopIfTrue="1" operator="equal">
      <formula>"VALID - Ready to submit                  (Any pasted text will not be validated)"</formula>
    </cfRule>
    <cfRule type="cellIs" dxfId="4" priority="7" stopIfTrue="1" operator="equal">
      <formula>"InValid - not ready to submit"</formula>
    </cfRule>
  </conditionalFormatting>
  <conditionalFormatting sqref="H18:H20">
    <cfRule type="cellIs" dxfId="3" priority="2" stopIfTrue="1" operator="equal">
      <formula>"o"</formula>
    </cfRule>
    <cfRule type="cellIs" dxfId="2" priority="9" stopIfTrue="1" operator="equal">
      <formula>"?"</formula>
    </cfRule>
  </conditionalFormatting>
  <conditionalFormatting sqref="H18:H20">
    <cfRule type="cellIs" dxfId="1" priority="3" stopIfTrue="1" operator="equal">
      <formula>"X"</formula>
    </cfRule>
  </conditionalFormatting>
  <conditionalFormatting sqref="C18:C20">
    <cfRule type="cellIs" dxfId="0" priority="1" operator="equal">
      <formula>0</formula>
    </cfRule>
  </conditionalFormatting>
  <dataValidations count="10">
    <dataValidation type="textLength" allowBlank="1" showInputMessage="1" showErrorMessage="1" errorTitle="Maximum Characters" error="Please limit this field to 100 characters" sqref="D9 D6:D7 D13:D14 D4">
      <formula1>0</formula1>
      <formula2>100</formula2>
    </dataValidation>
    <dataValidation type="custom" operator="lessThanOrEqual" allowBlank="1" showInputMessage="1" showErrorMessage="1" errorTitle="FRN incorrect" error="FRN should be a non-decimal numeric and no more than 6 digits" sqref="D5">
      <formula1>AND(LEN(D5)=6,ISNUMBER(VALUE(D5)),ISERR(FIND(".",D5)),ISERR(FIND(",",D5)))</formula1>
    </dataValidation>
    <dataValidation type="custom" allowBlank="1" showInputMessage="1" showErrorMessage="1" errorTitle="Email Address" error="Email address must be the appropriate length and format i.e. name@company.com" sqref="D10">
      <formula1>AND(LEN(D10)&lt;101,FIND("@",D10),FIND(".",D10))</formula1>
    </dataValidation>
    <dataValidation type="custom" allowBlank="1" showInputMessage="1" showErrorMessage="1" errorTitle="Telephone Number Invalid" error="Please limit your telephone number to 30 digits. Please exclude spaces and symbols." sqref="E12">
      <formula1>AND(LEN(E12)&lt;30,ISNUMBER(VALUE(E12)))</formula1>
    </dataValidation>
    <dataValidation type="custom" allowBlank="1" showInputMessage="1" showErrorMessage="1" errorTitle="Incorrect IRN Format" error="The RIA IRN must be alphanumeric and in this format – AAA00000._x000a_Please use either the Enter or Tab key on your keyboard to proceed_x000a_(please do not use the mouse to click away from this cell)." sqref="D15">
      <formula1>IF(K12,"True")</formula1>
    </dataValidation>
    <dataValidation type="custom" allowBlank="1" showInputMessage="1" showErrorMessage="1" errorTitle="Telephone Number Invalid" error="Please limit your telephone number to 30 digits excluding spaces and symbols" sqref="D11">
      <formula1>AND(LEN(D11)&lt;31,ISNUMBER(VALUE(D11)),ISERR(FIND(".",D11)),ISERR(FIND(",",D11)))</formula1>
    </dataValidation>
    <dataValidation type="custom" allowBlank="1" showInputMessage="1" showErrorMessage="1" errorTitle="Incorrect IRN Format" error="The RIA IRN must be alphanumeric and in this format – AAA00000._x000a_Please use either the Enter or Tab key on your keyboard to proceed_x000a_(please do not use the mouse to click away from this cell)." sqref="D8">
      <formula1>IF(K11,"True")</formula1>
    </dataValidation>
    <dataValidation type="list" allowBlank="1" showInputMessage="1" showErrorMessage="1" errorTitle="Subject of Complaint Invalid" error="Please select a complaint subject from the drop down list" sqref="D18:D20">
      <formula1>eleMents</formula1>
    </dataValidation>
    <dataValidation type="list" showInputMessage="1" showErrorMessage="1" errorTitle="Redress exceeds £50,000" error="Invalid redress flag entered" sqref="F18:F20">
      <formula1>YNopt</formula1>
    </dataValidation>
    <dataValidation type="date" allowBlank="1" showInputMessage="1" showErrorMessage="1" errorTitle="Incorrect Date" error="Please enter a valid date format and/ or the date cannot be in the future" sqref="G18:G20">
      <formula1>18264</formula1>
      <formula2>TODAY()</formula2>
    </dataValidation>
  </dataValidations>
  <hyperlinks>
    <hyperlink ref="F9" r:id="rId1"/>
    <hyperlink ref="F12:I12" r:id="rId2" display="RDR website"/>
  </hyperlinks>
  <pageMargins left="0.74803149606299213" right="0.74803149606299213" top="0.98425196850393704" bottom="0.98425196850393704" header="0.51181102362204722" footer="0.51181102362204722"/>
  <pageSetup paperSize="9" orientation="landscape" horizontalDpi="4294967295" verticalDpi="4294967295" r:id="rId3"/>
  <headerFooter alignWithMargins="0"/>
  <ignoredErrors>
    <ignoredError sqref="E8" formula="1"/>
    <ignoredError sqref="K11:K12" evalError="1"/>
  </ignoredError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Professional Standards Data</vt:lpstr>
      <vt:lpstr>eleMents</vt:lpstr>
      <vt:lpstr>riaData</vt:lpstr>
      <vt:lpstr>submitterData</vt:lpstr>
      <vt:lpstr>Testcell</vt:lpstr>
      <vt:lpstr>YNopt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Shahed</dc:creator>
  <cp:lastModifiedBy>Mohammed Shahed</cp:lastModifiedBy>
  <dcterms:created xsi:type="dcterms:W3CDTF">2013-04-24T08:34:32Z</dcterms:created>
  <dcterms:modified xsi:type="dcterms:W3CDTF">2013-04-24T08:34:32Z</dcterms:modified>
</cp:coreProperties>
</file>